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CONTABLE\"/>
    </mc:Choice>
  </mc:AlternateContent>
  <bookViews>
    <workbookView xWindow="0" yWindow="0" windowWidth="20490" windowHeight="705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2" i="1"/>
  <c r="J40" i="1"/>
  <c r="I40" i="1"/>
  <c r="I39" i="1"/>
  <c r="I38" i="1"/>
  <c r="I36" i="1" s="1"/>
  <c r="I34" i="1" s="1"/>
  <c r="J36" i="1"/>
  <c r="E34" i="1"/>
  <c r="D34" i="1"/>
  <c r="E33" i="1"/>
  <c r="D33" i="1"/>
  <c r="J32" i="1"/>
  <c r="I32" i="1"/>
  <c r="E32" i="1"/>
  <c r="J31" i="1"/>
  <c r="I31" i="1"/>
  <c r="D31" i="1"/>
  <c r="E31" i="1" s="1"/>
  <c r="J30" i="1"/>
  <c r="I30" i="1"/>
  <c r="I29" i="1"/>
  <c r="J29" i="1" s="1"/>
  <c r="E29" i="1"/>
  <c r="E24" i="1" s="1"/>
  <c r="D29" i="1"/>
  <c r="I28" i="1"/>
  <c r="J28" i="1" s="1"/>
  <c r="E28" i="1"/>
  <c r="D28" i="1"/>
  <c r="I27" i="1"/>
  <c r="I25" i="1" s="1"/>
  <c r="E27" i="1"/>
  <c r="D27" i="1"/>
  <c r="D26" i="1"/>
  <c r="E26" i="1" s="1"/>
  <c r="I23" i="1"/>
  <c r="J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I18" i="1"/>
  <c r="I17" i="1"/>
  <c r="J17" i="1" s="1"/>
  <c r="J14" i="1" s="1"/>
  <c r="I16" i="1"/>
  <c r="I14" i="1" l="1"/>
  <c r="I12" i="1" s="1"/>
  <c r="J27" i="1"/>
  <c r="J25" i="1" s="1"/>
  <c r="J12" i="1" s="1"/>
  <c r="J52" i="1"/>
  <c r="J50" i="1" s="1"/>
  <c r="J34" i="1" s="1"/>
  <c r="D14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<sst xmlns="http://schemas.openxmlformats.org/spreadsheetml/2006/main" count="62" uniqueCount="59">
  <si>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</si>
  <si>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31 de Marzo del 2016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</si>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</sst>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2667000</xdr:colOff>
      <xdr:row>60</xdr:row>
      <xdr:rowOff>11905</xdr:rowOff>
    </xdr:to>
    <xdr:sp macro="" textlink="">
      <xdr:nvSpPr>
        <xdr:cNvPr id="2" name="1 CuadroTexto"/>
        <xdr:cNvSpPr txBox="1"/>
      </xdr:nvSpPr>
      <xdr:spPr>
        <a:xfrm>
          <a:off x="2095500" y="9448800"/>
          <a:ext cx="2667000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226214</xdr:colOff>
      <xdr:row>58</xdr:row>
      <xdr:rowOff>83337</xdr:rowOff>
    </xdr:from>
    <xdr:to>
      <xdr:col>8</xdr:col>
      <xdr:colOff>1309675</xdr:colOff>
      <xdr:row>60</xdr:row>
      <xdr:rowOff>95242</xdr:rowOff>
    </xdr:to>
    <xdr:sp macro="" textlink="">
      <xdr:nvSpPr>
        <xdr:cNvPr id="3" name="2 CuadroTexto"/>
        <xdr:cNvSpPr txBox="1"/>
      </xdr:nvSpPr>
      <xdr:spPr>
        <a:xfrm>
          <a:off x="10417964" y="9532137"/>
          <a:ext cx="3207536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1ER.%20TRIM.16/Estados%20Fros%20y%20Pptales%202016.marzo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>
        <row r="16">
          <cell r="I16">
            <v>57394.62</v>
          </cell>
          <cell r="J16">
            <v>13516436.050000001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5896.71</v>
          </cell>
          <cell r="J23">
            <v>5896.71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1608580.21</v>
          </cell>
          <cell r="E31">
            <v>1608580.21</v>
          </cell>
          <cell r="I31">
            <v>0</v>
          </cell>
          <cell r="J31">
            <v>0</v>
          </cell>
        </row>
        <row r="32">
          <cell r="D32">
            <v>2668445.19</v>
          </cell>
          <cell r="E32">
            <v>378298.88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19088205.52</v>
          </cell>
          <cell r="J44">
            <v>11854848.58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500643.7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view="pageLayout" topLeftCell="F44" zoomScale="80" zoomScaleNormal="80" zoomScalePageLayoutView="80" workbookViewId="0">
      <selection activeCell="J44" sqref="J44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v>4275379.13</v>
      </c>
      <c r="E12" s="37"/>
      <c r="F12" s="33"/>
      <c r="G12" s="35" t="s">
        <v>9</v>
      </c>
      <c r="H12" s="35"/>
      <c r="I12" s="37">
        <f>I14+I25</f>
        <v>0</v>
      </c>
      <c r="J12" s="37">
        <f>J14+J25</f>
        <v>13459041.43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>
        <f>SUM(D16:D22)-E14</f>
        <v>9055742.3800000008</v>
      </c>
      <c r="E14" s="37"/>
      <c r="F14" s="33"/>
      <c r="G14" s="35" t="s">
        <v>11</v>
      </c>
      <c r="H14" s="35"/>
      <c r="I14" s="37">
        <f>SUM(I16:I23)</f>
        <v>0</v>
      </c>
      <c r="J14" s="37">
        <f>SUM(J16:J23)</f>
        <v>13459041.43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36">
        <v>9055742.3800000008</v>
      </c>
      <c r="E16" s="43">
        <v>0</v>
      </c>
      <c r="F16" s="33"/>
      <c r="G16" s="42" t="s">
        <v>13</v>
      </c>
      <c r="H16" s="42"/>
      <c r="I16" s="43">
        <f>IF([1]ESF!I16&gt;[1]ESF!J16,[1]ESF!I16-[1]ESF!J16,0)</f>
        <v>0</v>
      </c>
      <c r="J16" s="36">
        <v>13459041.43</v>
      </c>
      <c r="K16" s="29"/>
    </row>
    <row r="17" spans="1:11" x14ac:dyDescent="0.2">
      <c r="A17" s="34"/>
      <c r="B17" s="42" t="s">
        <v>14</v>
      </c>
      <c r="C17" s="42"/>
      <c r="D17" s="43">
        <v>0</v>
      </c>
      <c r="E17" s="36">
        <v>13817.47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36">
        <v>0</v>
      </c>
      <c r="E18" s="36">
        <v>2478958.2599999998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f>IF([1]ESF!I23&gt;[1]ESF!J23,[1]ESF!I23-[1]ESF!J23,0)</f>
        <v>0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E29-D32</f>
        <v>2287587.52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f>IF(D28&gt;0,0,[1]ESF!D31-[1]ESF!E31)</f>
        <v>0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43">
        <f>IF(D29&gt;0,0,[1]ESF!D32-[1]ESF!E32)</f>
        <v>2290146.31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v>0</v>
      </c>
      <c r="E30" s="43"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36">
        <v>2558.79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1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7">
        <f>I36+I42+I50</f>
        <v>9183662.2999999989</v>
      </c>
      <c r="J34" s="37">
        <f>J36+J42+J50</f>
        <v>0</v>
      </c>
      <c r="K34" s="29"/>
    </row>
    <row r="35" spans="1:11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7233356.9399999995</v>
      </c>
      <c r="J36" s="37">
        <f>SUM(J38:J40)</f>
        <v>0</v>
      </c>
      <c r="K36" s="29"/>
    </row>
    <row r="37" spans="1:11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1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f>IF([1]ESF!I44&gt;[1]ESF!J44,[1]ESF!I44-[1]ESF!J44,0)</f>
        <v>7233356.9399999995</v>
      </c>
      <c r="J38" s="43">
        <v>0</v>
      </c>
      <c r="K38" s="29"/>
    </row>
    <row r="39" spans="1:11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I44</f>
        <v>1950305.36</v>
      </c>
      <c r="J42" s="37"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1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36">
        <v>1950305.36</v>
      </c>
      <c r="J44" s="36"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0</v>
      </c>
      <c r="J45" s="43">
        <v>500643.7</v>
      </c>
      <c r="K45" s="47"/>
    </row>
    <row r="46" spans="1:11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500643.7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F59" s="15"/>
      <c r="G59" s="68"/>
      <c r="H59" s="69"/>
      <c r="I59" s="61"/>
      <c r="J59" s="61"/>
    </row>
    <row r="60" spans="1:11" ht="14.1" customHeight="1" x14ac:dyDescent="0.2">
      <c r="B60" s="70"/>
      <c r="C60" s="71"/>
      <c r="D60" s="71"/>
      <c r="E60" s="61"/>
      <c r="F60" s="61"/>
      <c r="G60" s="71"/>
      <c r="H60" s="71"/>
      <c r="I60" s="40"/>
      <c r="J60" s="61"/>
    </row>
    <row r="61" spans="1:11" ht="14.1" customHeight="1" x14ac:dyDescent="0.2">
      <c r="B61" s="72"/>
      <c r="C61" s="73"/>
      <c r="D61" s="73"/>
      <c r="E61" s="74"/>
      <c r="F61" s="74"/>
      <c r="G61" s="73"/>
      <c r="H61" s="73"/>
      <c r="I61" s="40"/>
      <c r="J61" s="61"/>
    </row>
    <row r="62" spans="1:11" x14ac:dyDescent="0.2">
      <c r="A62" s="75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3" orientation="landscape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2018-04-19T20:32:32Z</dcterms:created>
  <dcterms:modified xsi:type="dcterms:W3CDTF">2018-04-19T20:33:06Z</dcterms:modified>
</cp:coreProperties>
</file>